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4"/>
    <sheet state="visible" name="Blad2" sheetId="2" r:id="rId5"/>
    <sheet state="visible" name="Blad3" sheetId="3" r:id="rId6"/>
  </sheets>
  <definedNames/>
  <calcPr/>
  <extLst>
    <ext uri="GoogleSheetsCustomDataVersion2">
      <go:sheetsCustomData xmlns:go="http://customooxmlschemas.google.com/" r:id="rId7" roundtripDataChecksum="Vf9ncDBhhGuclRZGeGw3Ee1qFVTHEkytcBWk/xrDBYg="/>
    </ext>
  </extLst>
</workbook>
</file>

<file path=xl/sharedStrings.xml><?xml version="1.0" encoding="utf-8"?>
<sst xmlns="http://schemas.openxmlformats.org/spreadsheetml/2006/main" count="61" uniqueCount="57">
  <si>
    <t>MODEL BEREKENING VERGOEDING HULPDIENSTEN (ORD. 3-24-2 OUD EN 3-28-2 OUD)</t>
  </si>
  <si>
    <t>EN WAARNEMING DIENSTWERK (ORD. 3-28-3 OUD)</t>
  </si>
  <si>
    <t>BIJ UITVOERINGSBEPALINGEN 2024-B</t>
  </si>
  <si>
    <t>PER 1 JULI 2024</t>
  </si>
  <si>
    <t>alleen geldig voor overeenkomsten met een ingangsdatum vóór 1 juli 2021</t>
  </si>
  <si>
    <t>alleen gele cellen invullen !</t>
  </si>
  <si>
    <t>* naam gemeente</t>
  </si>
  <si>
    <t>* naam predikant</t>
  </si>
  <si>
    <t>* werktijdpercentage (percentage met 2 decimalen)</t>
  </si>
  <si>
    <t>* werkzaam op 1 mei 2024 (1 = ja, 0 = nee) i.v.m. eenmalige uitkering</t>
  </si>
  <si>
    <t>* werkzaam op 1 november 2024 (1 = ja, 0 = nee) i.v.m. eenmalige uitkering</t>
  </si>
  <si>
    <t>* aantal periodieke verhogingen in PKN-schaal (0 - 20)</t>
  </si>
  <si>
    <t>* woonruimte beschikbaar gesteld door gemeente (1 = ja, 0 = nee)</t>
  </si>
  <si>
    <t>* ingangsdatum overeenkomst tot het verrichten van hulpdiensten (dd-mm-jjjj)</t>
  </si>
  <si>
    <t>* WOZ-waarde woonruimte (www.wozwaardeloket.nl, peildatum 1 januari 2022)</t>
  </si>
  <si>
    <t>aantal</t>
  </si>
  <si>
    <t>fulltime</t>
  </si>
  <si>
    <t>parttime</t>
  </si>
  <si>
    <t>basis</t>
  </si>
  <si>
    <t>per maand</t>
  </si>
  <si>
    <t>per jaar</t>
  </si>
  <si>
    <t>gemeente betaalt aan predikant</t>
  </si>
  <si>
    <t>primaire arbeidsvoorwaarden</t>
  </si>
  <si>
    <t>+ basistraktement</t>
  </si>
  <si>
    <t>+ periodieke verhogingen</t>
  </si>
  <si>
    <t>+ vakantietoeslag (uitkering per maand)</t>
  </si>
  <si>
    <t>+ eindejaarsuitkering (uitkering per maand)</t>
  </si>
  <si>
    <t>+ eenmalige uitkering in juni naar rato van de werktijd op 1 mei 2024</t>
  </si>
  <si>
    <t>+ eenmalige uitkering in november naar rato van de werktijd op 1 november 2024</t>
  </si>
  <si>
    <t>-  inhouding woonbijdrage</t>
  </si>
  <si>
    <t>vaste onkostenvergoedingen</t>
  </si>
  <si>
    <t>+ representatie, bureaukosten, tekstverwerkingsapparatuur, communicatie</t>
  </si>
  <si>
    <t>declaratievergoedingen</t>
  </si>
  <si>
    <t>+ vervoerskosten</t>
  </si>
  <si>
    <t>PM</t>
  </si>
  <si>
    <t xml:space="preserve">    € 0,24 per km met auto of motor</t>
  </si>
  <si>
    <t xml:space="preserve">    € 0,10 per km met overig gemotoriseerd vervoermiddel</t>
  </si>
  <si>
    <t xml:space="preserve">    € 0,05 per km met fiets</t>
  </si>
  <si>
    <t xml:space="preserve">     volledige vergoeding OV max 2e klasse</t>
  </si>
  <si>
    <t>totaal aan predikant door gemeente</t>
  </si>
  <si>
    <t>+ PM</t>
  </si>
  <si>
    <t>trede</t>
  </si>
  <si>
    <t>BT</t>
  </si>
  <si>
    <t>PV</t>
  </si>
  <si>
    <t>VT</t>
  </si>
  <si>
    <t>EJ</t>
  </si>
  <si>
    <t>IW</t>
  </si>
  <si>
    <t>bedrag per maand</t>
  </si>
  <si>
    <t>wt-afh onkosten</t>
  </si>
  <si>
    <t>wt-onafh onkosten: permanente educatie</t>
  </si>
  <si>
    <t>wt-onafh onkosten: gebruik werkruimte</t>
  </si>
  <si>
    <t>wt-onafh onkosten: gemis werkruimte</t>
  </si>
  <si>
    <t>minimale woonbijdrage</t>
  </si>
  <si>
    <t>eenmalig uitkering 1 mei</t>
  </si>
  <si>
    <t>eenmalig uitkering 1 november</t>
  </si>
  <si>
    <t>heffingspercentage WOZ-waarde</t>
  </si>
  <si>
    <t>heffingspercentage ambtswoning opting-in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</si>
</sst>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_-;_-* #,##0\-;_-* &quot;-&quot;??_-;_-@"/>
    <numFmt numFmtId="165" formatCode="d-m-yyyy"/>
    <numFmt numFmtId="166" formatCode="_-* #,##0.00_-;_-* #,##0.00\-;_-* &quot;-&quot;??_-;_-@"/>
  </numFmts>
  <fonts count="14">
    <font>
      <sz val="10.0"/>
      <color rgb="FF000000"/>
      <name val="Calibri"/>
      <scheme val="minor"/>
    </font>
    <font>
      <b/>
      <sz val="11.0"/>
      <color theme="1"/>
      <name val="Arial"/>
    </font>
    <font>
      <sz val="10.0"/>
      <color theme="1"/>
      <name val="Arial"/>
    </font>
    <font>
      <b/>
      <sz val="11.0"/>
      <color rgb="FFFF0000"/>
      <name val="Arial"/>
    </font>
    <font>
      <i/>
      <sz val="10.0"/>
      <color theme="1"/>
      <name val="Arial"/>
    </font>
    <font>
      <b/>
      <sz val="10.0"/>
      <color rgb="FFFF0000"/>
      <name val="Arial"/>
    </font>
    <font>
      <b/>
      <sz val="10.0"/>
      <color theme="1"/>
      <name val="Arial"/>
    </font>
    <font>
      <sz val="9.0"/>
      <color rgb="FF000000"/>
      <name val="Arial"/>
    </font>
    <font>
      <color theme="1"/>
      <name val="Calibri"/>
    </font>
    <font>
      <sz val="10.0"/>
      <color rgb="FF000000"/>
      <name val="Arial"/>
    </font>
    <font>
      <color theme="1"/>
      <name val="Arial"/>
    </font>
    <font>
      <b/>
      <sz val="10.0"/>
      <color rgb="FF000000"/>
      <name val="Arial"/>
    </font>
    <font>
      <sz val="9.0"/>
      <color theme="1"/>
      <name val="Arial"/>
    </font>
    <font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FFF99"/>
        <bgColor rgb="FFFFFF99"/>
      </patternFill>
    </fill>
  </fills>
  <borders count="5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0" fillId="0" fontId="2" numFmtId="0" xfId="0" applyAlignment="1" applyFont="1">
      <alignment horizontal="center"/>
    </xf>
    <xf borderId="0" fillId="0" fontId="2" numFmtId="0" xfId="0" applyFont="1"/>
    <xf borderId="0" fillId="2" fontId="1" numFmtId="0" xfId="0" applyAlignment="1" applyFont="1">
      <alignment horizontal="center" readingOrder="0"/>
    </xf>
    <xf borderId="0" fillId="0" fontId="2" numFmtId="0" xfId="0" applyAlignment="1" applyFont="1">
      <alignment horizontal="right"/>
    </xf>
    <xf borderId="0" fillId="0" fontId="2" numFmtId="4" xfId="0" applyFont="1" applyNumberFormat="1"/>
    <xf borderId="0" fillId="0" fontId="2" numFmtId="4" xfId="0" applyAlignment="1" applyFont="1" applyNumberFormat="1">
      <alignment horizontal="right"/>
    </xf>
    <xf borderId="0" fillId="2" fontId="3" numFmtId="0" xfId="0" applyAlignment="1" applyFont="1">
      <alignment horizontal="center"/>
    </xf>
    <xf borderId="1" fillId="3" fontId="4" numFmtId="0" xfId="0" applyAlignment="1" applyBorder="1" applyFill="1" applyFont="1">
      <alignment horizontal="center"/>
    </xf>
    <xf borderId="1" fillId="3" fontId="2" numFmtId="0" xfId="0" applyAlignment="1" applyBorder="1" applyFont="1">
      <alignment horizontal="left"/>
    </xf>
    <xf borderId="1" fillId="3" fontId="2" numFmtId="9" xfId="0" applyAlignment="1" applyBorder="1" applyFont="1" applyNumberFormat="1">
      <alignment horizontal="right" readingOrder="0"/>
    </xf>
    <xf borderId="0" fillId="0" fontId="2" numFmtId="0" xfId="0" applyAlignment="1" applyFont="1">
      <alignment readingOrder="0"/>
    </xf>
    <xf borderId="1" fillId="3" fontId="2" numFmtId="0" xfId="0" applyAlignment="1" applyBorder="1" applyFont="1">
      <alignment horizontal="right" readingOrder="0"/>
    </xf>
    <xf borderId="1" fillId="3" fontId="2" numFmtId="0" xfId="0" applyAlignment="1" applyBorder="1" applyFont="1">
      <alignment horizontal="right"/>
    </xf>
    <xf borderId="1" fillId="3" fontId="2" numFmtId="164" xfId="0" applyAlignment="1" applyBorder="1" applyFont="1" applyNumberFormat="1">
      <alignment horizontal="left"/>
    </xf>
    <xf borderId="1" fillId="3" fontId="2" numFmtId="165" xfId="0" applyAlignment="1" applyBorder="1" applyFont="1" applyNumberFormat="1">
      <alignment horizontal="left"/>
    </xf>
    <xf borderId="0" fillId="0" fontId="5" numFmtId="0" xfId="0" applyAlignment="1" applyFont="1">
      <alignment horizontal="left"/>
    </xf>
    <xf borderId="1" fillId="3" fontId="2" numFmtId="164" xfId="0" applyAlignment="1" applyBorder="1" applyFont="1" applyNumberFormat="1">
      <alignment horizontal="right"/>
    </xf>
    <xf borderId="0" fillId="0" fontId="6" numFmtId="0" xfId="0" applyFont="1"/>
    <xf borderId="0" fillId="0" fontId="6" numFmtId="0" xfId="0" applyAlignment="1" applyFont="1">
      <alignment horizontal="center"/>
    </xf>
    <xf borderId="2" fillId="0" fontId="6" numFmtId="0" xfId="0" applyBorder="1" applyFont="1"/>
    <xf borderId="0" fillId="0" fontId="7" numFmtId="166" xfId="0" applyAlignment="1" applyFont="1" applyNumberFormat="1">
      <alignment shrinkToFit="0" wrapText="0"/>
    </xf>
    <xf borderId="0" fillId="0" fontId="8" numFmtId="4" xfId="0" applyFont="1" applyNumberFormat="1"/>
    <xf borderId="0" fillId="0" fontId="2" numFmtId="10" xfId="0" applyFont="1" applyNumberFormat="1"/>
    <xf quotePrefix="1" borderId="0" fillId="0" fontId="2" numFmtId="0" xfId="0" applyAlignment="1" applyFont="1">
      <alignment readingOrder="0"/>
    </xf>
    <xf borderId="0" fillId="0" fontId="9" numFmtId="10" xfId="0" applyAlignment="1" applyFont="1" applyNumberFormat="1">
      <alignment horizontal="center"/>
    </xf>
    <xf borderId="0" fillId="0" fontId="4" numFmtId="0" xfId="0" applyFont="1"/>
    <xf borderId="0" fillId="0" fontId="2" numFmtId="166" xfId="0" applyFont="1" applyNumberFormat="1"/>
    <xf borderId="3" fillId="0" fontId="2" numFmtId="4" xfId="0" applyBorder="1" applyFont="1" applyNumberFormat="1"/>
    <xf borderId="4" fillId="0" fontId="2" numFmtId="4" xfId="0" applyAlignment="1" applyBorder="1" applyFont="1" applyNumberFormat="1">
      <alignment horizontal="right"/>
    </xf>
    <xf quotePrefix="1" borderId="0" fillId="0" fontId="10" numFmtId="0" xfId="0" applyAlignment="1" applyFont="1">
      <alignment horizontal="right"/>
    </xf>
    <xf borderId="0" fillId="0" fontId="2" numFmtId="0" xfId="0" applyAlignment="1" applyFont="1">
      <alignment shrinkToFit="0" vertical="bottom" wrapText="0"/>
    </xf>
    <xf borderId="0" fillId="0" fontId="10" numFmtId="0" xfId="0" applyFont="1"/>
    <xf borderId="0" fillId="0" fontId="10" numFmtId="0" xfId="0" applyAlignment="1" applyFont="1">
      <alignment horizontal="right"/>
    </xf>
    <xf borderId="0" fillId="0" fontId="10" numFmtId="4" xfId="0" applyFont="1" applyNumberFormat="1"/>
    <xf borderId="0" fillId="0" fontId="10" numFmtId="4" xfId="0" applyAlignment="1" applyFont="1" applyNumberFormat="1">
      <alignment horizontal="right"/>
    </xf>
    <xf borderId="0" fillId="0" fontId="8" numFmtId="0" xfId="0" applyAlignment="1" applyFont="1">
      <alignment horizontal="right"/>
    </xf>
    <xf borderId="0" fillId="0" fontId="8" numFmtId="4" xfId="0" applyAlignment="1" applyFont="1" applyNumberFormat="1">
      <alignment horizontal="right"/>
    </xf>
    <xf borderId="0" fillId="0" fontId="11" numFmtId="0" xfId="0" applyAlignment="1" applyFont="1">
      <alignment horizontal="center"/>
    </xf>
    <xf borderId="0" fillId="0" fontId="11" numFmtId="3" xfId="0" applyAlignment="1" applyFont="1" applyNumberFormat="1">
      <alignment horizontal="center"/>
    </xf>
    <xf borderId="0" fillId="0" fontId="7" numFmtId="0" xfId="0" applyAlignment="1" applyFont="1">
      <alignment horizontal="right" vertical="bottom"/>
    </xf>
    <xf borderId="0" fillId="0" fontId="12" numFmtId="166" xfId="0" applyAlignment="1" applyFont="1" applyNumberFormat="1">
      <alignment horizontal="right" readingOrder="0" vertical="bottom"/>
    </xf>
    <xf borderId="0" fillId="0" fontId="10" numFmtId="0" xfId="0" applyAlignment="1" applyFont="1">
      <alignment vertical="bottom"/>
    </xf>
    <xf borderId="0" fillId="0" fontId="10" numFmtId="166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166" xfId="0" applyAlignment="1" applyFont="1" applyNumberFormat="1">
      <alignment vertical="bottom"/>
    </xf>
    <xf borderId="0" fillId="0" fontId="10" numFmtId="0" xfId="0" applyAlignment="1" applyFont="1">
      <alignment readingOrder="0" vertical="bottom"/>
    </xf>
    <xf borderId="0" fillId="0" fontId="10" numFmtId="166" xfId="0" applyAlignment="1" applyFont="1" applyNumberFormat="1">
      <alignment horizontal="right" readingOrder="0" vertical="bottom"/>
    </xf>
    <xf borderId="0" fillId="0" fontId="10" numFmtId="4" xfId="0" applyAlignment="1" applyFont="1" applyNumberFormat="1">
      <alignment readingOrder="0" vertical="bottom"/>
    </xf>
    <xf borderId="0" fillId="0" fontId="13" numFmtId="10" xfId="0" applyAlignment="1" applyFont="1" applyNumberFormat="1">
      <alignment horizontal="right" vertical="bottom"/>
    </xf>
    <xf borderId="0" fillId="0" fontId="10" numFmtId="9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73.57"/>
    <col customWidth="1" min="2" max="2" width="10.57"/>
    <col customWidth="1" min="3" max="3" width="9.57"/>
    <col customWidth="1" min="4" max="4" width="8.43"/>
    <col customWidth="1" min="5" max="5" width="10.0"/>
    <col customWidth="1" min="6" max="6" width="10.57"/>
    <col customWidth="1" min="7" max="7" width="9.14"/>
    <col customWidth="1" min="8" max="8" width="12.71"/>
    <col customWidth="1" min="9" max="9" width="9.29"/>
  </cols>
  <sheetData>
    <row r="1" ht="15.75" customHeight="1">
      <c r="A1" s="1" t="s">
        <v>0</v>
      </c>
      <c r="G1" s="2"/>
      <c r="I1" s="3"/>
    </row>
    <row r="2" ht="15.75" customHeight="1">
      <c r="A2" s="1" t="s">
        <v>1</v>
      </c>
      <c r="G2" s="2"/>
      <c r="I2" s="3"/>
    </row>
    <row r="3" ht="15.75" customHeight="1">
      <c r="A3" s="4" t="s">
        <v>2</v>
      </c>
      <c r="G3" s="2"/>
      <c r="I3" s="3"/>
    </row>
    <row r="4" ht="12.75" customHeight="1">
      <c r="A4" s="4" t="s">
        <v>3</v>
      </c>
      <c r="G4" s="2"/>
      <c r="I4" s="3"/>
    </row>
    <row r="5" ht="12.75" customHeight="1">
      <c r="A5" s="3"/>
      <c r="B5" s="2"/>
      <c r="C5" s="5"/>
      <c r="D5" s="3"/>
      <c r="E5" s="6"/>
      <c r="F5" s="7"/>
      <c r="G5" s="2"/>
      <c r="I5" s="3"/>
    </row>
    <row r="6">
      <c r="A6" s="8" t="s">
        <v>4</v>
      </c>
      <c r="G6" s="2"/>
      <c r="I6" s="3"/>
    </row>
    <row r="7" ht="12.75" customHeight="1">
      <c r="A7" s="3"/>
      <c r="B7" s="2"/>
      <c r="C7" s="5"/>
      <c r="D7" s="3"/>
      <c r="E7" s="6"/>
      <c r="F7" s="7"/>
      <c r="G7" s="2"/>
      <c r="I7" s="3"/>
    </row>
    <row r="8" ht="12.75" customHeight="1">
      <c r="A8" s="9" t="s">
        <v>5</v>
      </c>
      <c r="B8" s="2"/>
      <c r="C8" s="5"/>
      <c r="D8" s="3"/>
      <c r="E8" s="6"/>
      <c r="F8" s="7"/>
      <c r="G8" s="2"/>
      <c r="I8" s="3"/>
    </row>
    <row r="9" ht="12.75" customHeight="1">
      <c r="A9" s="3" t="s">
        <v>6</v>
      </c>
      <c r="B9" s="10"/>
      <c r="C9" s="5"/>
      <c r="D9" s="3"/>
      <c r="E9" s="6"/>
      <c r="F9" s="7"/>
      <c r="G9" s="2"/>
      <c r="I9" s="3"/>
    </row>
    <row r="10" ht="12.75" customHeight="1">
      <c r="A10" s="3" t="s">
        <v>7</v>
      </c>
      <c r="B10" s="10"/>
      <c r="C10" s="5"/>
      <c r="D10" s="3"/>
      <c r="E10" s="6"/>
      <c r="F10" s="7"/>
      <c r="G10" s="2"/>
      <c r="I10" s="3"/>
    </row>
    <row r="11" ht="12.75" customHeight="1">
      <c r="A11" s="3" t="s">
        <v>8</v>
      </c>
      <c r="B11" s="11"/>
      <c r="C11" s="5"/>
      <c r="D11" s="3"/>
      <c r="E11" s="6"/>
      <c r="F11" s="7"/>
      <c r="G11" s="2"/>
      <c r="I11" s="3"/>
    </row>
    <row r="12" ht="12.75" customHeight="1">
      <c r="A12" s="12" t="s">
        <v>9</v>
      </c>
      <c r="B12" s="13"/>
      <c r="C12" s="5"/>
      <c r="D12" s="3"/>
      <c r="E12" s="6"/>
      <c r="F12" s="7"/>
      <c r="G12" s="2"/>
      <c r="I12" s="3"/>
    </row>
    <row r="13" ht="12.75" customHeight="1">
      <c r="A13" s="12" t="s">
        <v>10</v>
      </c>
      <c r="B13" s="13"/>
      <c r="C13" s="5"/>
      <c r="D13" s="3"/>
      <c r="E13" s="6"/>
      <c r="F13" s="7"/>
      <c r="G13" s="2"/>
      <c r="I13" s="3"/>
    </row>
    <row r="14" ht="12.75" customHeight="1">
      <c r="A14" s="3" t="s">
        <v>11</v>
      </c>
      <c r="B14" s="14"/>
      <c r="C14" s="5"/>
      <c r="D14" s="3"/>
      <c r="E14" s="6"/>
      <c r="F14" s="7"/>
      <c r="G14" s="2"/>
      <c r="I14" s="3"/>
    </row>
    <row r="15" ht="12.75" customHeight="1">
      <c r="A15" s="3" t="s">
        <v>12</v>
      </c>
      <c r="B15" s="15"/>
      <c r="C15" s="5"/>
      <c r="D15" s="3"/>
      <c r="E15" s="6"/>
      <c r="F15" s="7"/>
      <c r="G15" s="2"/>
      <c r="I15" s="3"/>
    </row>
    <row r="16" ht="12.75" customHeight="1">
      <c r="A16" s="3" t="s">
        <v>13</v>
      </c>
      <c r="B16" s="16"/>
      <c r="C16" s="17" t="str">
        <f>IF(B16&gt;DATE(2021,6,30),"dit rekenblad is niet van toepassing", " ")</f>
        <v> </v>
      </c>
      <c r="D16" s="3"/>
      <c r="E16" s="6"/>
      <c r="F16" s="7"/>
      <c r="G16" s="2"/>
      <c r="I16" s="3"/>
    </row>
    <row r="17" ht="12.75" customHeight="1">
      <c r="A17" s="3" t="s">
        <v>14</v>
      </c>
      <c r="B17" s="18"/>
      <c r="C17" s="5"/>
      <c r="D17" s="3"/>
      <c r="E17" s="6"/>
      <c r="F17" s="7"/>
      <c r="G17" s="2"/>
      <c r="I17" s="3"/>
    </row>
    <row r="18" ht="12.75" customHeight="1">
      <c r="A18" s="3"/>
      <c r="B18" s="2"/>
      <c r="C18" s="5"/>
      <c r="D18" s="3"/>
      <c r="E18" s="6"/>
      <c r="F18" s="7"/>
      <c r="G18" s="2"/>
      <c r="I18" s="3"/>
    </row>
    <row r="19" ht="12.75" customHeight="1">
      <c r="A19" s="3"/>
      <c r="B19" s="2"/>
      <c r="C19" s="5"/>
      <c r="D19" s="3"/>
      <c r="E19" s="6"/>
      <c r="F19" s="7"/>
      <c r="G19" s="2"/>
      <c r="I19" s="3"/>
    </row>
    <row r="20" ht="12.75" customHeight="1">
      <c r="A20" s="3"/>
      <c r="B20" s="2" t="s">
        <v>15</v>
      </c>
      <c r="C20" s="5" t="s">
        <v>16</v>
      </c>
      <c r="D20" s="5" t="s">
        <v>17</v>
      </c>
      <c r="E20" s="7" t="s">
        <v>17</v>
      </c>
      <c r="F20" s="7" t="s">
        <v>17</v>
      </c>
      <c r="G20" s="2"/>
      <c r="I20" s="3"/>
    </row>
    <row r="21" ht="12.75" customHeight="1">
      <c r="A21" s="19"/>
      <c r="B21" s="20"/>
      <c r="C21" s="5" t="s">
        <v>18</v>
      </c>
      <c r="D21" s="5"/>
      <c r="E21" s="7" t="s">
        <v>19</v>
      </c>
      <c r="F21" s="7" t="s">
        <v>20</v>
      </c>
      <c r="G21" s="2"/>
      <c r="I21" s="3"/>
    </row>
    <row r="22" ht="12.75" customHeight="1">
      <c r="A22" s="21" t="s">
        <v>21</v>
      </c>
      <c r="B22" s="20"/>
      <c r="C22" s="5"/>
      <c r="D22" s="3"/>
      <c r="E22" s="6"/>
      <c r="F22" s="7"/>
      <c r="G22" s="2"/>
      <c r="I22" s="3"/>
      <c r="L22" s="22"/>
      <c r="M22" s="23"/>
    </row>
    <row r="23" ht="12.75" customHeight="1">
      <c r="A23" s="19"/>
      <c r="B23" s="20"/>
      <c r="C23" s="5"/>
      <c r="D23" s="3"/>
      <c r="E23" s="6"/>
      <c r="F23" s="7"/>
      <c r="G23" s="2"/>
      <c r="I23" s="3"/>
    </row>
    <row r="24" ht="12.75" customHeight="1">
      <c r="A24" s="19" t="s">
        <v>22</v>
      </c>
      <c r="B24" s="20"/>
      <c r="C24" s="5"/>
      <c r="D24" s="3"/>
      <c r="E24" s="6"/>
      <c r="F24" s="7"/>
      <c r="G24" s="2"/>
      <c r="I24" s="3"/>
    </row>
    <row r="25" ht="12.75" customHeight="1">
      <c r="A25" s="3" t="s">
        <v>23</v>
      </c>
      <c r="B25" s="2"/>
      <c r="C25" s="7">
        <f>Blad2!B2</f>
        <v>3929.43</v>
      </c>
      <c r="D25" s="24" t="str">
        <f>B11</f>
        <v/>
      </c>
      <c r="E25" s="6">
        <f>B11*C25</f>
        <v>0</v>
      </c>
      <c r="F25" s="7">
        <f t="shared" ref="F25:F28" si="1">E25*12</f>
        <v>0</v>
      </c>
      <c r="G25" s="2"/>
      <c r="I25" s="3"/>
    </row>
    <row r="26" ht="12.75" customHeight="1">
      <c r="A26" s="3" t="s">
        <v>24</v>
      </c>
      <c r="B26" s="2"/>
      <c r="C26" s="7">
        <f>VLOOKUP(B14,Blad2!A2:C22,3,FALSE)</f>
        <v>0</v>
      </c>
      <c r="D26" s="24" t="str">
        <f>B11</f>
        <v/>
      </c>
      <c r="E26" s="6">
        <f>C26*B11</f>
        <v>0</v>
      </c>
      <c r="F26" s="7">
        <f t="shared" si="1"/>
        <v>0</v>
      </c>
      <c r="G26" s="2"/>
      <c r="I26" s="6"/>
    </row>
    <row r="27" ht="12.75" customHeight="1">
      <c r="A27" s="3" t="s">
        <v>25</v>
      </c>
      <c r="B27" s="2"/>
      <c r="C27" s="7">
        <f>VLOOKUP(B14,Blad2!A2:D22,4,FALSE)</f>
        <v>314.35</v>
      </c>
      <c r="D27" s="24" t="str">
        <f>B11</f>
        <v/>
      </c>
      <c r="E27" s="6">
        <f>C27*B11</f>
        <v>0</v>
      </c>
      <c r="F27" s="7">
        <f t="shared" si="1"/>
        <v>0</v>
      </c>
      <c r="G27" s="2"/>
      <c r="I27" s="3"/>
    </row>
    <row r="28" ht="12.75" customHeight="1">
      <c r="A28" s="3" t="s">
        <v>26</v>
      </c>
      <c r="B28" s="2"/>
      <c r="C28" s="7">
        <f>VLOOKUP(B14,Blad2!A2:E22,5,FALSE)</f>
        <v>326.14</v>
      </c>
      <c r="D28" s="24" t="str">
        <f>B11</f>
        <v/>
      </c>
      <c r="E28" s="6">
        <f>C28*B11</f>
        <v>0</v>
      </c>
      <c r="F28" s="7">
        <f t="shared" si="1"/>
        <v>0</v>
      </c>
      <c r="G28" s="2"/>
      <c r="I28" s="3"/>
    </row>
    <row r="29" ht="12.75" customHeight="1">
      <c r="A29" s="25" t="s">
        <v>27</v>
      </c>
      <c r="B29" s="26"/>
      <c r="C29" s="7">
        <f>Blad3!B11</f>
        <v>1200</v>
      </c>
      <c r="D29" s="24"/>
      <c r="E29" s="6"/>
      <c r="F29" s="7">
        <f>B11*B12*C29</f>
        <v>0</v>
      </c>
      <c r="G29" s="2"/>
      <c r="I29" s="3"/>
    </row>
    <row r="30" ht="12.75" customHeight="1">
      <c r="A30" s="25" t="s">
        <v>28</v>
      </c>
      <c r="B30" s="26"/>
      <c r="C30" s="7">
        <f>Blad3!B12</f>
        <v>800</v>
      </c>
      <c r="D30" s="24"/>
      <c r="E30" s="6"/>
      <c r="F30" s="7">
        <f>B11*B13*C30</f>
        <v>0</v>
      </c>
      <c r="G30" s="2"/>
      <c r="I30" s="3"/>
    </row>
    <row r="31" ht="12.75" customHeight="1">
      <c r="A31" s="3" t="s">
        <v>29</v>
      </c>
      <c r="B31" s="26">
        <f>Blad3!B14</f>
        <v>0.012</v>
      </c>
      <c r="C31" s="7">
        <f>IF(B16&gt;DATE(2018,12,31),IF(B15*B17*B31*1/12&lt;Blad3!B9,Blad3!B9*-1,B15*B17*B31/12*-1),VLOOKUP(B14,Blad2!A2:F22,6,FALSE)*-1)</f>
        <v>-509.25</v>
      </c>
      <c r="D31" s="24">
        <v>1.0</v>
      </c>
      <c r="E31" s="6">
        <f>C31*B15</f>
        <v>0</v>
      </c>
      <c r="F31" s="7">
        <f>E31*12</f>
        <v>0</v>
      </c>
      <c r="G31" s="2"/>
      <c r="I31" s="3"/>
    </row>
    <row r="32" ht="12.75" customHeight="1">
      <c r="A32" s="19" t="s">
        <v>30</v>
      </c>
      <c r="B32" s="2"/>
      <c r="C32" s="7"/>
      <c r="D32" s="3"/>
      <c r="E32" s="6"/>
      <c r="F32" s="7"/>
      <c r="G32" s="2"/>
      <c r="I32" s="3"/>
    </row>
    <row r="33" ht="12.75" customHeight="1">
      <c r="A33" s="3" t="s">
        <v>31</v>
      </c>
      <c r="B33" s="2"/>
      <c r="C33" s="7">
        <f>Blad3!B3</f>
        <v>106</v>
      </c>
      <c r="D33" s="24" t="str">
        <f>B11</f>
        <v/>
      </c>
      <c r="E33" s="6">
        <f>C33*B11</f>
        <v>0</v>
      </c>
      <c r="F33" s="7">
        <f>E33*12</f>
        <v>0</v>
      </c>
      <c r="G33" s="2"/>
      <c r="I33" s="3"/>
    </row>
    <row r="34" ht="12.75" customHeight="1">
      <c r="A34" s="19" t="s">
        <v>32</v>
      </c>
      <c r="B34" s="2"/>
      <c r="C34" s="7"/>
      <c r="D34" s="3"/>
      <c r="E34" s="6"/>
      <c r="F34" s="7"/>
      <c r="G34" s="2"/>
      <c r="I34" s="3"/>
    </row>
    <row r="35" ht="12.75" customHeight="1">
      <c r="A35" s="3" t="s">
        <v>33</v>
      </c>
      <c r="B35" s="2"/>
      <c r="C35" s="7"/>
      <c r="D35" s="24">
        <v>1.0</v>
      </c>
      <c r="E35" s="7" t="s">
        <v>34</v>
      </c>
      <c r="F35" s="7" t="s">
        <v>34</v>
      </c>
      <c r="G35" s="2"/>
      <c r="I35" s="3"/>
    </row>
    <row r="36" ht="12.75" customHeight="1">
      <c r="A36" s="27" t="s">
        <v>35</v>
      </c>
      <c r="B36" s="2"/>
      <c r="C36" s="7"/>
      <c r="D36" s="3"/>
      <c r="E36" s="7"/>
      <c r="F36" s="7"/>
      <c r="G36" s="2"/>
      <c r="I36" s="3"/>
    </row>
    <row r="37" ht="12.75" customHeight="1">
      <c r="A37" s="27" t="s">
        <v>36</v>
      </c>
      <c r="B37" s="2"/>
      <c r="C37" s="7"/>
      <c r="D37" s="3"/>
      <c r="E37" s="7"/>
      <c r="F37" s="7"/>
      <c r="G37" s="2"/>
      <c r="I37" s="3"/>
    </row>
    <row r="38" ht="12.75" customHeight="1">
      <c r="A38" s="27" t="s">
        <v>37</v>
      </c>
      <c r="B38" s="2"/>
      <c r="C38" s="7"/>
      <c r="D38" s="3"/>
      <c r="E38" s="7"/>
      <c r="F38" s="7"/>
      <c r="G38" s="2"/>
      <c r="I38" s="3"/>
    </row>
    <row r="39" ht="12.75" customHeight="1">
      <c r="A39" s="27" t="s">
        <v>38</v>
      </c>
      <c r="B39" s="2"/>
      <c r="C39" s="7"/>
      <c r="D39" s="3"/>
      <c r="E39" s="7"/>
      <c r="F39" s="7"/>
      <c r="G39" s="2"/>
      <c r="I39" s="3"/>
    </row>
    <row r="40" ht="12.75" customHeight="1">
      <c r="A40" s="19" t="s">
        <v>39</v>
      </c>
      <c r="B40" s="2"/>
      <c r="C40" s="7"/>
      <c r="D40" s="28"/>
      <c r="E40" s="29">
        <f t="shared" ref="E40:F40" si="2">SUM(E25:E39)</f>
        <v>0</v>
      </c>
      <c r="F40" s="30">
        <f t="shared" si="2"/>
        <v>0</v>
      </c>
      <c r="G40" s="2"/>
      <c r="I40" s="3"/>
    </row>
    <row r="41" ht="12.75" customHeight="1">
      <c r="A41" s="3"/>
      <c r="B41" s="2"/>
      <c r="C41" s="5"/>
      <c r="D41" s="3"/>
      <c r="E41" s="31" t="s">
        <v>40</v>
      </c>
      <c r="F41" s="31" t="s">
        <v>40</v>
      </c>
      <c r="G41" s="2"/>
      <c r="I41" s="3"/>
    </row>
    <row r="42" ht="12.75" customHeight="1">
      <c r="A42" s="3"/>
      <c r="B42" s="2"/>
      <c r="C42" s="5"/>
      <c r="D42" s="3"/>
      <c r="E42" s="6"/>
      <c r="F42" s="7"/>
      <c r="G42" s="2"/>
      <c r="I42" s="3"/>
    </row>
    <row r="43" ht="15.75" customHeight="1">
      <c r="A43" s="32"/>
      <c r="B43" s="3"/>
      <c r="C43" s="5"/>
      <c r="D43" s="3"/>
      <c r="E43" s="6"/>
      <c r="F43" s="7"/>
      <c r="G43" s="3"/>
      <c r="H43" s="6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3"/>
      <c r="B44" s="33"/>
      <c r="C44" s="34"/>
      <c r="D44" s="33"/>
      <c r="E44" s="35"/>
      <c r="F44" s="36"/>
      <c r="G44" s="33"/>
      <c r="H44" s="35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ht="15.75" customHeight="1">
      <c r="C45" s="37"/>
      <c r="E45" s="23"/>
      <c r="F45" s="38"/>
    </row>
    <row r="46" ht="15.75" customHeight="1">
      <c r="C46" s="37"/>
      <c r="E46" s="23"/>
      <c r="F46" s="38"/>
    </row>
    <row r="47" ht="15.75" customHeight="1">
      <c r="C47" s="37"/>
      <c r="E47" s="23"/>
      <c r="F47" s="38"/>
    </row>
    <row r="48" ht="15.75" customHeight="1">
      <c r="C48" s="37"/>
      <c r="E48" s="23"/>
      <c r="F48" s="38"/>
    </row>
    <row r="49" ht="15.75" customHeight="1">
      <c r="C49" s="37"/>
      <c r="E49" s="23"/>
      <c r="F49" s="38"/>
    </row>
    <row r="50" ht="15.75" customHeight="1">
      <c r="C50" s="37"/>
      <c r="E50" s="23"/>
      <c r="F50" s="38"/>
    </row>
    <row r="51" ht="15.75" customHeight="1">
      <c r="C51" s="37"/>
      <c r="E51" s="23"/>
      <c r="F51" s="38"/>
    </row>
    <row r="52" ht="15.75" customHeight="1">
      <c r="C52" s="37"/>
      <c r="E52" s="23"/>
      <c r="F52" s="38"/>
    </row>
    <row r="53" ht="15.75" customHeight="1">
      <c r="C53" s="37"/>
      <c r="E53" s="23"/>
      <c r="F53" s="38"/>
    </row>
    <row r="54" ht="15.75" customHeight="1">
      <c r="C54" s="37"/>
      <c r="E54" s="23"/>
      <c r="F54" s="38"/>
    </row>
    <row r="55" ht="15.75" customHeight="1">
      <c r="C55" s="37"/>
      <c r="E55" s="23"/>
      <c r="F55" s="38"/>
    </row>
    <row r="56" ht="15.75" customHeight="1">
      <c r="C56" s="37"/>
      <c r="E56" s="23"/>
      <c r="F56" s="38"/>
    </row>
    <row r="57" ht="15.75" customHeight="1">
      <c r="C57" s="37"/>
      <c r="E57" s="23"/>
      <c r="F57" s="38"/>
    </row>
    <row r="58" ht="15.75" customHeight="1">
      <c r="C58" s="37"/>
      <c r="E58" s="23"/>
      <c r="F58" s="38"/>
    </row>
    <row r="59" ht="15.75" customHeight="1">
      <c r="C59" s="37"/>
      <c r="E59" s="23"/>
      <c r="F59" s="38"/>
    </row>
    <row r="60" ht="15.75" customHeight="1">
      <c r="C60" s="37"/>
      <c r="E60" s="23"/>
      <c r="F60" s="38"/>
    </row>
    <row r="61" ht="15.75" customHeight="1">
      <c r="C61" s="37"/>
      <c r="E61" s="23"/>
      <c r="F61" s="38"/>
    </row>
    <row r="62" ht="15.75" customHeight="1">
      <c r="C62" s="37"/>
      <c r="E62" s="23"/>
      <c r="F62" s="38"/>
    </row>
    <row r="63" ht="15.75" customHeight="1">
      <c r="C63" s="37"/>
      <c r="E63" s="23"/>
      <c r="F63" s="38"/>
    </row>
    <row r="64" ht="15.75" customHeight="1">
      <c r="C64" s="37"/>
      <c r="E64" s="23"/>
      <c r="F64" s="38"/>
    </row>
    <row r="65" ht="15.75" customHeight="1">
      <c r="C65" s="37"/>
      <c r="E65" s="23"/>
      <c r="F65" s="38"/>
    </row>
    <row r="66" ht="15.75" customHeight="1">
      <c r="C66" s="37"/>
      <c r="E66" s="23"/>
      <c r="F66" s="38"/>
    </row>
    <row r="67" ht="15.75" customHeight="1">
      <c r="C67" s="37"/>
      <c r="E67" s="23"/>
      <c r="F67" s="38"/>
    </row>
    <row r="68" ht="15.75" customHeight="1">
      <c r="C68" s="37"/>
      <c r="E68" s="23"/>
      <c r="F68" s="38"/>
    </row>
    <row r="69" ht="15.75" customHeight="1">
      <c r="C69" s="37"/>
      <c r="E69" s="23"/>
      <c r="F69" s="38"/>
    </row>
    <row r="70" ht="15.75" customHeight="1">
      <c r="C70" s="37"/>
      <c r="E70" s="23"/>
      <c r="F70" s="38"/>
    </row>
    <row r="71" ht="15.75" customHeight="1">
      <c r="C71" s="37"/>
      <c r="E71" s="23"/>
      <c r="F71" s="38"/>
    </row>
    <row r="72" ht="15.75" customHeight="1">
      <c r="C72" s="37"/>
      <c r="E72" s="23"/>
      <c r="F72" s="38"/>
    </row>
    <row r="73" ht="15.75" customHeight="1">
      <c r="C73" s="37"/>
      <c r="E73" s="23"/>
      <c r="F73" s="38"/>
    </row>
    <row r="74" ht="15.75" customHeight="1">
      <c r="C74" s="37"/>
      <c r="E74" s="23"/>
      <c r="F74" s="38"/>
    </row>
    <row r="75" ht="15.75" customHeight="1">
      <c r="C75" s="37"/>
      <c r="E75" s="23"/>
      <c r="F75" s="38"/>
    </row>
    <row r="76" ht="15.75" customHeight="1">
      <c r="C76" s="37"/>
      <c r="E76" s="23"/>
      <c r="F76" s="38"/>
    </row>
    <row r="77" ht="15.75" customHeight="1">
      <c r="C77" s="37"/>
      <c r="E77" s="23"/>
      <c r="F77" s="38"/>
    </row>
    <row r="78" ht="15.75" customHeight="1">
      <c r="C78" s="37"/>
      <c r="E78" s="23"/>
      <c r="F78" s="38"/>
    </row>
    <row r="79" ht="15.75" customHeight="1">
      <c r="C79" s="37"/>
      <c r="E79" s="23"/>
      <c r="F79" s="38"/>
    </row>
    <row r="80" ht="15.75" customHeight="1">
      <c r="C80" s="37"/>
      <c r="E80" s="23"/>
      <c r="F80" s="38"/>
    </row>
    <row r="81" ht="15.75" customHeight="1">
      <c r="C81" s="37"/>
      <c r="E81" s="23"/>
      <c r="F81" s="38"/>
    </row>
    <row r="82" ht="15.75" customHeight="1">
      <c r="C82" s="37"/>
      <c r="E82" s="23"/>
      <c r="F82" s="38"/>
    </row>
    <row r="83" ht="15.75" customHeight="1">
      <c r="C83" s="37"/>
      <c r="E83" s="23"/>
      <c r="F83" s="38"/>
    </row>
    <row r="84" ht="15.75" customHeight="1">
      <c r="C84" s="37"/>
      <c r="E84" s="23"/>
      <c r="F84" s="38"/>
    </row>
    <row r="85" ht="15.75" customHeight="1">
      <c r="C85" s="37"/>
      <c r="E85" s="23"/>
      <c r="F85" s="38"/>
    </row>
    <row r="86" ht="15.75" customHeight="1">
      <c r="C86" s="37"/>
      <c r="E86" s="23"/>
      <c r="F86" s="38"/>
    </row>
    <row r="87" ht="15.75" customHeight="1">
      <c r="C87" s="37"/>
      <c r="E87" s="23"/>
      <c r="F87" s="38"/>
    </row>
    <row r="88" ht="15.75" customHeight="1">
      <c r="C88" s="37"/>
      <c r="E88" s="23"/>
      <c r="F88" s="38"/>
    </row>
    <row r="89" ht="15.75" customHeight="1">
      <c r="C89" s="37"/>
      <c r="E89" s="23"/>
      <c r="F89" s="38"/>
    </row>
    <row r="90" ht="15.75" customHeight="1">
      <c r="C90" s="37"/>
      <c r="E90" s="23"/>
      <c r="F90" s="38"/>
    </row>
    <row r="91" ht="15.75" customHeight="1">
      <c r="C91" s="37"/>
      <c r="E91" s="23"/>
      <c r="F91" s="38"/>
    </row>
    <row r="92" ht="15.75" customHeight="1">
      <c r="C92" s="37"/>
      <c r="E92" s="23"/>
      <c r="F92" s="38"/>
    </row>
    <row r="93" ht="15.75" customHeight="1">
      <c r="C93" s="37"/>
      <c r="E93" s="23"/>
      <c r="F93" s="38"/>
    </row>
    <row r="94" ht="15.75" customHeight="1">
      <c r="C94" s="37"/>
      <c r="E94" s="23"/>
      <c r="F94" s="38"/>
    </row>
    <row r="95" ht="15.75" customHeight="1">
      <c r="C95" s="37"/>
      <c r="E95" s="23"/>
      <c r="F95" s="38"/>
    </row>
    <row r="96" ht="15.75" customHeight="1">
      <c r="C96" s="37"/>
      <c r="E96" s="23"/>
      <c r="F96" s="38"/>
    </row>
    <row r="97" ht="15.75" customHeight="1">
      <c r="C97" s="37"/>
      <c r="E97" s="23"/>
      <c r="F97" s="38"/>
    </row>
    <row r="98" ht="15.75" customHeight="1">
      <c r="C98" s="37"/>
      <c r="E98" s="23"/>
      <c r="F98" s="38"/>
    </row>
    <row r="99" ht="15.75" customHeight="1">
      <c r="C99" s="37"/>
      <c r="E99" s="23"/>
      <c r="F99" s="38"/>
    </row>
    <row r="100" ht="15.75" customHeight="1">
      <c r="C100" s="37"/>
      <c r="E100" s="23"/>
      <c r="F100" s="38"/>
    </row>
    <row r="101" ht="15.75" customHeight="1">
      <c r="C101" s="37"/>
      <c r="E101" s="23"/>
      <c r="F101" s="38"/>
    </row>
    <row r="102" ht="15.75" customHeight="1">
      <c r="C102" s="37"/>
      <c r="E102" s="23"/>
      <c r="F102" s="38"/>
    </row>
    <row r="103" ht="15.75" customHeight="1">
      <c r="C103" s="37"/>
      <c r="E103" s="23"/>
      <c r="F103" s="38"/>
    </row>
    <row r="104" ht="15.75" customHeight="1">
      <c r="C104" s="37"/>
      <c r="E104" s="23"/>
      <c r="F104" s="38"/>
    </row>
    <row r="105" ht="15.75" customHeight="1">
      <c r="C105" s="37"/>
      <c r="E105" s="23"/>
      <c r="F105" s="38"/>
    </row>
    <row r="106" ht="15.75" customHeight="1">
      <c r="C106" s="37"/>
      <c r="E106" s="23"/>
      <c r="F106" s="38"/>
    </row>
    <row r="107" ht="15.75" customHeight="1">
      <c r="C107" s="37"/>
      <c r="E107" s="23"/>
      <c r="F107" s="38"/>
    </row>
    <row r="108" ht="15.75" customHeight="1">
      <c r="C108" s="37"/>
      <c r="E108" s="23"/>
      <c r="F108" s="38"/>
    </row>
    <row r="109" ht="15.75" customHeight="1">
      <c r="C109" s="37"/>
      <c r="E109" s="23"/>
      <c r="F109" s="38"/>
    </row>
    <row r="110" ht="15.75" customHeight="1">
      <c r="C110" s="37"/>
      <c r="E110" s="23"/>
      <c r="F110" s="38"/>
    </row>
    <row r="111" ht="15.75" customHeight="1">
      <c r="C111" s="37"/>
      <c r="E111" s="23"/>
      <c r="F111" s="38"/>
    </row>
    <row r="112" ht="15.75" customHeight="1">
      <c r="C112" s="37"/>
      <c r="E112" s="23"/>
      <c r="F112" s="38"/>
    </row>
    <row r="113" ht="15.75" customHeight="1">
      <c r="C113" s="37"/>
      <c r="E113" s="23"/>
      <c r="F113" s="38"/>
    </row>
    <row r="114" ht="15.75" customHeight="1">
      <c r="C114" s="37"/>
      <c r="E114" s="23"/>
      <c r="F114" s="38"/>
    </row>
    <row r="115" ht="15.75" customHeight="1">
      <c r="C115" s="37"/>
      <c r="E115" s="23"/>
      <c r="F115" s="38"/>
    </row>
    <row r="116" ht="15.75" customHeight="1">
      <c r="C116" s="37"/>
      <c r="E116" s="23"/>
      <c r="F116" s="38"/>
    </row>
    <row r="117" ht="15.75" customHeight="1">
      <c r="C117" s="37"/>
      <c r="E117" s="23"/>
      <c r="F117" s="38"/>
    </row>
    <row r="118" ht="15.75" customHeight="1">
      <c r="C118" s="37"/>
      <c r="E118" s="23"/>
      <c r="F118" s="38"/>
    </row>
    <row r="119" ht="15.75" customHeight="1">
      <c r="C119" s="37"/>
      <c r="E119" s="23"/>
      <c r="F119" s="38"/>
    </row>
    <row r="120" ht="15.75" customHeight="1">
      <c r="C120" s="37"/>
      <c r="E120" s="23"/>
      <c r="F120" s="38"/>
    </row>
    <row r="121" ht="15.75" customHeight="1">
      <c r="C121" s="37"/>
      <c r="E121" s="23"/>
      <c r="F121" s="38"/>
    </row>
    <row r="122" ht="15.75" customHeight="1">
      <c r="C122" s="37"/>
      <c r="E122" s="23"/>
      <c r="F122" s="38"/>
    </row>
    <row r="123" ht="15.75" customHeight="1">
      <c r="C123" s="37"/>
      <c r="E123" s="23"/>
      <c r="F123" s="38"/>
    </row>
    <row r="124" ht="15.75" customHeight="1">
      <c r="C124" s="37"/>
      <c r="E124" s="23"/>
      <c r="F124" s="38"/>
    </row>
    <row r="125" ht="15.75" customHeight="1">
      <c r="C125" s="37"/>
      <c r="E125" s="23"/>
      <c r="F125" s="38"/>
    </row>
    <row r="126" ht="15.75" customHeight="1">
      <c r="C126" s="37"/>
      <c r="E126" s="23"/>
      <c r="F126" s="38"/>
    </row>
    <row r="127" ht="15.75" customHeight="1">
      <c r="C127" s="37"/>
      <c r="E127" s="23"/>
      <c r="F127" s="38"/>
    </row>
    <row r="128" ht="15.75" customHeight="1">
      <c r="C128" s="37"/>
      <c r="E128" s="23"/>
      <c r="F128" s="38"/>
    </row>
    <row r="129" ht="15.75" customHeight="1">
      <c r="C129" s="37"/>
      <c r="E129" s="23"/>
      <c r="F129" s="38"/>
    </row>
    <row r="130" ht="15.75" customHeight="1">
      <c r="C130" s="37"/>
      <c r="E130" s="23"/>
      <c r="F130" s="38"/>
    </row>
    <row r="131" ht="15.75" customHeight="1">
      <c r="C131" s="37"/>
      <c r="E131" s="23"/>
      <c r="F131" s="38"/>
    </row>
    <row r="132" ht="15.75" customHeight="1">
      <c r="C132" s="37"/>
      <c r="E132" s="23"/>
      <c r="F132" s="38"/>
    </row>
    <row r="133" ht="15.75" customHeight="1">
      <c r="C133" s="37"/>
      <c r="E133" s="23"/>
      <c r="F133" s="38"/>
    </row>
    <row r="134" ht="15.75" customHeight="1">
      <c r="C134" s="37"/>
      <c r="E134" s="23"/>
      <c r="F134" s="38"/>
    </row>
    <row r="135" ht="15.75" customHeight="1">
      <c r="C135" s="37"/>
      <c r="E135" s="23"/>
      <c r="F135" s="38"/>
    </row>
    <row r="136" ht="15.75" customHeight="1">
      <c r="C136" s="37"/>
      <c r="E136" s="23"/>
      <c r="F136" s="38"/>
    </row>
    <row r="137" ht="15.75" customHeight="1">
      <c r="C137" s="37"/>
      <c r="E137" s="23"/>
      <c r="F137" s="38"/>
    </row>
    <row r="138" ht="15.75" customHeight="1">
      <c r="C138" s="37"/>
      <c r="E138" s="23"/>
      <c r="F138" s="38"/>
    </row>
    <row r="139" ht="15.75" customHeight="1">
      <c r="C139" s="37"/>
      <c r="E139" s="23"/>
      <c r="F139" s="38"/>
    </row>
    <row r="140" ht="15.75" customHeight="1">
      <c r="C140" s="37"/>
      <c r="E140" s="23"/>
      <c r="F140" s="38"/>
    </row>
    <row r="141" ht="15.75" customHeight="1">
      <c r="C141" s="37"/>
      <c r="E141" s="23"/>
      <c r="F141" s="38"/>
    </row>
    <row r="142" ht="15.75" customHeight="1">
      <c r="C142" s="37"/>
      <c r="E142" s="23"/>
      <c r="F142" s="38"/>
    </row>
    <row r="143" ht="15.75" customHeight="1">
      <c r="C143" s="37"/>
      <c r="E143" s="23"/>
      <c r="F143" s="38"/>
    </row>
    <row r="144" ht="15.75" customHeight="1">
      <c r="C144" s="37"/>
      <c r="E144" s="23"/>
      <c r="F144" s="38"/>
    </row>
    <row r="145" ht="15.75" customHeight="1">
      <c r="C145" s="37"/>
      <c r="E145" s="23"/>
      <c r="F145" s="38"/>
    </row>
    <row r="146" ht="15.75" customHeight="1">
      <c r="C146" s="37"/>
      <c r="E146" s="23"/>
      <c r="F146" s="38"/>
    </row>
    <row r="147" ht="15.75" customHeight="1">
      <c r="C147" s="37"/>
      <c r="E147" s="23"/>
      <c r="F147" s="38"/>
    </row>
    <row r="148" ht="15.75" customHeight="1">
      <c r="C148" s="37"/>
      <c r="E148" s="23"/>
      <c r="F148" s="38"/>
    </row>
    <row r="149" ht="15.75" customHeight="1">
      <c r="C149" s="37"/>
      <c r="E149" s="23"/>
      <c r="F149" s="38"/>
    </row>
    <row r="150" ht="15.75" customHeight="1">
      <c r="C150" s="37"/>
      <c r="E150" s="23"/>
      <c r="F150" s="38"/>
    </row>
    <row r="151" ht="15.75" customHeight="1">
      <c r="C151" s="37"/>
      <c r="E151" s="23"/>
      <c r="F151" s="38"/>
    </row>
    <row r="152" ht="15.75" customHeight="1">
      <c r="C152" s="37"/>
      <c r="E152" s="23"/>
      <c r="F152" s="38"/>
    </row>
    <row r="153" ht="15.75" customHeight="1">
      <c r="C153" s="37"/>
      <c r="E153" s="23"/>
      <c r="F153" s="38"/>
    </row>
    <row r="154" ht="15.75" customHeight="1">
      <c r="C154" s="37"/>
      <c r="E154" s="23"/>
      <c r="F154" s="38"/>
    </row>
    <row r="155" ht="15.75" customHeight="1">
      <c r="C155" s="37"/>
      <c r="E155" s="23"/>
      <c r="F155" s="38"/>
    </row>
    <row r="156" ht="15.75" customHeight="1">
      <c r="C156" s="37"/>
      <c r="E156" s="23"/>
      <c r="F156" s="38"/>
    </row>
    <row r="157" ht="15.75" customHeight="1">
      <c r="C157" s="37"/>
      <c r="E157" s="23"/>
      <c r="F157" s="38"/>
    </row>
    <row r="158" ht="15.75" customHeight="1">
      <c r="C158" s="37"/>
      <c r="E158" s="23"/>
      <c r="F158" s="38"/>
    </row>
    <row r="159" ht="15.75" customHeight="1">
      <c r="C159" s="37"/>
      <c r="E159" s="23"/>
      <c r="F159" s="38"/>
    </row>
    <row r="160" ht="15.75" customHeight="1">
      <c r="C160" s="37"/>
      <c r="E160" s="23"/>
      <c r="F160" s="38"/>
    </row>
    <row r="161" ht="15.75" customHeight="1">
      <c r="C161" s="37"/>
      <c r="E161" s="23"/>
      <c r="F161" s="38"/>
    </row>
    <row r="162" ht="15.75" customHeight="1">
      <c r="C162" s="37"/>
      <c r="E162" s="23"/>
      <c r="F162" s="38"/>
    </row>
    <row r="163" ht="15.75" customHeight="1">
      <c r="C163" s="37"/>
      <c r="E163" s="23"/>
      <c r="F163" s="38"/>
    </row>
    <row r="164" ht="15.75" customHeight="1">
      <c r="C164" s="37"/>
      <c r="E164" s="23"/>
      <c r="F164" s="38"/>
    </row>
    <row r="165" ht="15.75" customHeight="1">
      <c r="C165" s="37"/>
      <c r="E165" s="23"/>
      <c r="F165" s="38"/>
    </row>
    <row r="166" ht="15.75" customHeight="1">
      <c r="C166" s="37"/>
      <c r="E166" s="23"/>
      <c r="F166" s="38"/>
    </row>
    <row r="167" ht="15.75" customHeight="1">
      <c r="C167" s="37"/>
      <c r="E167" s="23"/>
      <c r="F167" s="38"/>
    </row>
    <row r="168" ht="15.75" customHeight="1">
      <c r="C168" s="37"/>
      <c r="E168" s="23"/>
      <c r="F168" s="38"/>
    </row>
    <row r="169" ht="15.75" customHeight="1">
      <c r="C169" s="37"/>
      <c r="E169" s="23"/>
      <c r="F169" s="38"/>
    </row>
    <row r="170" ht="15.75" customHeight="1">
      <c r="C170" s="37"/>
      <c r="E170" s="23"/>
      <c r="F170" s="38"/>
    </row>
    <row r="171" ht="15.75" customHeight="1">
      <c r="C171" s="37"/>
      <c r="E171" s="23"/>
      <c r="F171" s="38"/>
    </row>
    <row r="172" ht="15.75" customHeight="1">
      <c r="C172" s="37"/>
      <c r="E172" s="23"/>
      <c r="F172" s="38"/>
    </row>
    <row r="173" ht="15.75" customHeight="1">
      <c r="C173" s="37"/>
      <c r="E173" s="23"/>
      <c r="F173" s="38"/>
    </row>
    <row r="174" ht="15.75" customHeight="1">
      <c r="C174" s="37"/>
      <c r="E174" s="23"/>
      <c r="F174" s="38"/>
    </row>
    <row r="175" ht="15.75" customHeight="1">
      <c r="C175" s="37"/>
      <c r="E175" s="23"/>
      <c r="F175" s="38"/>
    </row>
    <row r="176" ht="15.75" customHeight="1">
      <c r="C176" s="37"/>
      <c r="E176" s="23"/>
      <c r="F176" s="38"/>
    </row>
    <row r="177" ht="15.75" customHeight="1">
      <c r="C177" s="37"/>
      <c r="E177" s="23"/>
      <c r="F177" s="38"/>
    </row>
    <row r="178" ht="15.75" customHeight="1">
      <c r="C178" s="37"/>
      <c r="E178" s="23"/>
      <c r="F178" s="38"/>
    </row>
    <row r="179" ht="15.75" customHeight="1">
      <c r="C179" s="37"/>
      <c r="E179" s="23"/>
      <c r="F179" s="38"/>
    </row>
    <row r="180" ht="15.75" customHeight="1">
      <c r="C180" s="37"/>
      <c r="E180" s="23"/>
      <c r="F180" s="38"/>
    </row>
    <row r="181" ht="15.75" customHeight="1">
      <c r="C181" s="37"/>
      <c r="E181" s="23"/>
      <c r="F181" s="38"/>
    </row>
    <row r="182" ht="15.75" customHeight="1">
      <c r="C182" s="37"/>
      <c r="E182" s="23"/>
      <c r="F182" s="38"/>
    </row>
    <row r="183" ht="15.75" customHeight="1">
      <c r="C183" s="37"/>
      <c r="E183" s="23"/>
      <c r="F183" s="38"/>
    </row>
    <row r="184" ht="15.75" customHeight="1">
      <c r="C184" s="37"/>
      <c r="E184" s="23"/>
      <c r="F184" s="38"/>
    </row>
    <row r="185" ht="15.75" customHeight="1">
      <c r="C185" s="37"/>
      <c r="E185" s="23"/>
      <c r="F185" s="38"/>
    </row>
    <row r="186" ht="15.75" customHeight="1">
      <c r="C186" s="37"/>
      <c r="E186" s="23"/>
      <c r="F186" s="38"/>
    </row>
    <row r="187" ht="15.75" customHeight="1">
      <c r="C187" s="37"/>
      <c r="E187" s="23"/>
      <c r="F187" s="38"/>
    </row>
    <row r="188" ht="15.75" customHeight="1">
      <c r="C188" s="37"/>
      <c r="E188" s="23"/>
      <c r="F188" s="38"/>
    </row>
    <row r="189" ht="15.75" customHeight="1">
      <c r="C189" s="37"/>
      <c r="E189" s="23"/>
      <c r="F189" s="38"/>
    </row>
    <row r="190" ht="15.75" customHeight="1">
      <c r="C190" s="37"/>
      <c r="E190" s="23"/>
      <c r="F190" s="38"/>
    </row>
    <row r="191" ht="15.75" customHeight="1">
      <c r="C191" s="37"/>
      <c r="E191" s="23"/>
      <c r="F191" s="38"/>
    </row>
    <row r="192" ht="15.75" customHeight="1">
      <c r="C192" s="37"/>
      <c r="E192" s="23"/>
      <c r="F192" s="38"/>
    </row>
    <row r="193" ht="15.75" customHeight="1">
      <c r="C193" s="37"/>
      <c r="E193" s="23"/>
      <c r="F193" s="38"/>
    </row>
    <row r="194" ht="15.75" customHeight="1">
      <c r="C194" s="37"/>
      <c r="E194" s="23"/>
      <c r="F194" s="38"/>
    </row>
    <row r="195" ht="15.75" customHeight="1">
      <c r="C195" s="37"/>
      <c r="E195" s="23"/>
      <c r="F195" s="38"/>
    </row>
    <row r="196" ht="15.75" customHeight="1">
      <c r="C196" s="37"/>
      <c r="E196" s="23"/>
      <c r="F196" s="38"/>
    </row>
    <row r="197" ht="15.75" customHeight="1">
      <c r="C197" s="37"/>
      <c r="E197" s="23"/>
      <c r="F197" s="38"/>
    </row>
    <row r="198" ht="15.75" customHeight="1">
      <c r="C198" s="37"/>
      <c r="E198" s="23"/>
      <c r="F198" s="38"/>
    </row>
    <row r="199" ht="15.75" customHeight="1">
      <c r="C199" s="37"/>
      <c r="E199" s="23"/>
      <c r="F199" s="38"/>
    </row>
    <row r="200" ht="15.75" customHeight="1">
      <c r="C200" s="37"/>
      <c r="E200" s="23"/>
      <c r="F200" s="38"/>
    </row>
    <row r="201" ht="15.75" customHeight="1">
      <c r="C201" s="37"/>
      <c r="E201" s="23"/>
      <c r="F201" s="38"/>
    </row>
    <row r="202" ht="15.75" customHeight="1">
      <c r="C202" s="37"/>
      <c r="E202" s="23"/>
      <c r="F202" s="38"/>
    </row>
    <row r="203" ht="15.75" customHeight="1">
      <c r="C203" s="37"/>
      <c r="E203" s="23"/>
      <c r="F203" s="38"/>
    </row>
    <row r="204" ht="15.75" customHeight="1">
      <c r="C204" s="37"/>
      <c r="E204" s="23"/>
      <c r="F204" s="38"/>
    </row>
    <row r="205" ht="15.75" customHeight="1">
      <c r="C205" s="37"/>
      <c r="E205" s="23"/>
      <c r="F205" s="38"/>
    </row>
    <row r="206" ht="15.75" customHeight="1">
      <c r="C206" s="37"/>
      <c r="E206" s="23"/>
      <c r="F206" s="38"/>
    </row>
    <row r="207" ht="15.75" customHeight="1">
      <c r="C207" s="37"/>
      <c r="E207" s="23"/>
      <c r="F207" s="38"/>
    </row>
    <row r="208" ht="15.75" customHeight="1">
      <c r="C208" s="37"/>
      <c r="E208" s="23"/>
      <c r="F208" s="38"/>
    </row>
    <row r="209" ht="15.75" customHeight="1">
      <c r="C209" s="37"/>
      <c r="E209" s="23"/>
      <c r="F209" s="38"/>
    </row>
    <row r="210" ht="15.75" customHeight="1">
      <c r="C210" s="37"/>
      <c r="E210" s="23"/>
      <c r="F210" s="38"/>
    </row>
    <row r="211" ht="15.75" customHeight="1">
      <c r="C211" s="37"/>
      <c r="E211" s="23"/>
      <c r="F211" s="38"/>
    </row>
    <row r="212" ht="15.75" customHeight="1">
      <c r="C212" s="37"/>
      <c r="E212" s="23"/>
      <c r="F212" s="38"/>
    </row>
    <row r="213" ht="15.75" customHeight="1">
      <c r="C213" s="37"/>
      <c r="E213" s="23"/>
      <c r="F213" s="38"/>
    </row>
    <row r="214" ht="15.75" customHeight="1">
      <c r="C214" s="37"/>
      <c r="E214" s="23"/>
      <c r="F214" s="38"/>
    </row>
    <row r="215" ht="15.75" customHeight="1">
      <c r="C215" s="37"/>
      <c r="E215" s="23"/>
      <c r="F215" s="38"/>
    </row>
    <row r="216" ht="15.75" customHeight="1">
      <c r="C216" s="37"/>
      <c r="E216" s="23"/>
      <c r="F216" s="38"/>
    </row>
    <row r="217" ht="15.75" customHeight="1">
      <c r="C217" s="37"/>
      <c r="E217" s="23"/>
      <c r="F217" s="38"/>
    </row>
    <row r="218" ht="15.75" customHeight="1">
      <c r="C218" s="37"/>
      <c r="E218" s="23"/>
      <c r="F218" s="38"/>
    </row>
    <row r="219" ht="15.75" customHeight="1">
      <c r="C219" s="37"/>
      <c r="E219" s="23"/>
      <c r="F219" s="38"/>
    </row>
    <row r="220" ht="15.75" customHeight="1">
      <c r="C220" s="37"/>
      <c r="E220" s="23"/>
      <c r="F220" s="38"/>
    </row>
    <row r="221" ht="15.75" customHeight="1">
      <c r="C221" s="37"/>
      <c r="E221" s="23"/>
      <c r="F221" s="38"/>
    </row>
    <row r="222" ht="15.75" customHeight="1">
      <c r="C222" s="37"/>
      <c r="E222" s="23"/>
      <c r="F222" s="38"/>
    </row>
    <row r="223" ht="15.75" customHeight="1">
      <c r="C223" s="37"/>
      <c r="E223" s="23"/>
      <c r="F223" s="38"/>
    </row>
    <row r="224" ht="15.75" customHeight="1">
      <c r="C224" s="37"/>
      <c r="E224" s="23"/>
      <c r="F224" s="38"/>
    </row>
    <row r="225" ht="15.75" customHeight="1">
      <c r="C225" s="37"/>
      <c r="E225" s="23"/>
      <c r="F225" s="38"/>
    </row>
    <row r="226" ht="15.75" customHeight="1">
      <c r="C226" s="37"/>
      <c r="E226" s="23"/>
      <c r="F226" s="38"/>
    </row>
    <row r="227" ht="15.75" customHeight="1">
      <c r="C227" s="37"/>
      <c r="E227" s="23"/>
      <c r="F227" s="38"/>
    </row>
    <row r="228" ht="15.75" customHeight="1">
      <c r="C228" s="37"/>
      <c r="E228" s="23"/>
      <c r="F228" s="38"/>
    </row>
    <row r="229" ht="15.75" customHeight="1">
      <c r="C229" s="37"/>
      <c r="E229" s="23"/>
      <c r="F229" s="38"/>
    </row>
    <row r="230" ht="15.75" customHeight="1">
      <c r="C230" s="37"/>
      <c r="E230" s="23"/>
      <c r="F230" s="38"/>
    </row>
    <row r="231" ht="15.75" customHeight="1">
      <c r="C231" s="37"/>
      <c r="E231" s="23"/>
      <c r="F231" s="38"/>
    </row>
    <row r="232" ht="15.75" customHeight="1">
      <c r="C232" s="37"/>
      <c r="E232" s="23"/>
      <c r="F232" s="38"/>
    </row>
    <row r="233" ht="15.75" customHeight="1">
      <c r="C233" s="37"/>
      <c r="E233" s="23"/>
      <c r="F233" s="38"/>
    </row>
    <row r="234" ht="15.75" customHeight="1">
      <c r="C234" s="37"/>
      <c r="E234" s="23"/>
      <c r="F234" s="38"/>
    </row>
    <row r="235" ht="15.75" customHeight="1">
      <c r="C235" s="37"/>
      <c r="E235" s="23"/>
      <c r="F235" s="38"/>
    </row>
    <row r="236" ht="15.75" customHeight="1">
      <c r="C236" s="37"/>
      <c r="E236" s="23"/>
      <c r="F236" s="38"/>
    </row>
    <row r="237" ht="15.75" customHeight="1">
      <c r="C237" s="37"/>
      <c r="E237" s="23"/>
      <c r="F237" s="38"/>
    </row>
    <row r="238" ht="15.75" customHeight="1">
      <c r="C238" s="37"/>
      <c r="E238" s="23"/>
      <c r="F238" s="38"/>
    </row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5">
    <mergeCell ref="A1:F1"/>
    <mergeCell ref="A2:F2"/>
    <mergeCell ref="A3:F3"/>
    <mergeCell ref="A4:F4"/>
    <mergeCell ref="A6:F6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9.86"/>
    <col customWidth="1" min="3" max="5" width="9.29"/>
    <col customWidth="1" min="6" max="6" width="8.71"/>
    <col customWidth="1" min="7" max="7" width="9.57"/>
  </cols>
  <sheetData>
    <row r="1" ht="12.75" customHeight="1">
      <c r="A1" s="39" t="s">
        <v>41</v>
      </c>
      <c r="B1" s="40" t="s">
        <v>42</v>
      </c>
      <c r="C1" s="40" t="s">
        <v>43</v>
      </c>
      <c r="D1" s="40" t="s">
        <v>44</v>
      </c>
      <c r="E1" s="40" t="s">
        <v>45</v>
      </c>
      <c r="F1" s="40" t="s">
        <v>46</v>
      </c>
      <c r="G1" s="20"/>
    </row>
    <row r="2" ht="12.75" customHeight="1">
      <c r="A2" s="41">
        <v>0.0</v>
      </c>
      <c r="B2" s="42">
        <v>3929.43</v>
      </c>
      <c r="C2" s="42">
        <v>0.0</v>
      </c>
      <c r="D2" s="42">
        <v>314.35</v>
      </c>
      <c r="E2" s="42">
        <v>326.14</v>
      </c>
      <c r="F2" s="42">
        <v>509.25</v>
      </c>
      <c r="G2" s="6"/>
    </row>
    <row r="3" ht="12.75" customHeight="1">
      <c r="A3" s="41">
        <v>1.0</v>
      </c>
      <c r="B3" s="42">
        <v>3929.43</v>
      </c>
      <c r="C3" s="42">
        <v>130.99</v>
      </c>
      <c r="D3" s="42">
        <v>324.83</v>
      </c>
      <c r="E3" s="42">
        <v>337.01</v>
      </c>
      <c r="F3" s="42">
        <v>526.23</v>
      </c>
      <c r="G3" s="6"/>
    </row>
    <row r="4" ht="12.75" customHeight="1">
      <c r="A4" s="41">
        <v>2.0</v>
      </c>
      <c r="B4" s="42">
        <v>3929.43</v>
      </c>
      <c r="C4" s="42">
        <v>261.98</v>
      </c>
      <c r="D4" s="42">
        <v>335.31</v>
      </c>
      <c r="E4" s="42">
        <v>347.89</v>
      </c>
      <c r="F4" s="42">
        <v>543.21</v>
      </c>
      <c r="G4" s="6"/>
    </row>
    <row r="5" ht="12.75" customHeight="1">
      <c r="A5" s="41">
        <v>3.0</v>
      </c>
      <c r="B5" s="42">
        <v>3929.43</v>
      </c>
      <c r="C5" s="42">
        <v>392.97</v>
      </c>
      <c r="D5" s="42">
        <v>345.79</v>
      </c>
      <c r="E5" s="42">
        <v>358.76</v>
      </c>
      <c r="F5" s="42">
        <v>560.18</v>
      </c>
      <c r="G5" s="6"/>
    </row>
    <row r="6" ht="12.75" customHeight="1">
      <c r="A6" s="41">
        <v>4.0</v>
      </c>
      <c r="B6" s="42">
        <v>3929.43</v>
      </c>
      <c r="C6" s="42">
        <v>523.96</v>
      </c>
      <c r="D6" s="42">
        <v>356.27</v>
      </c>
      <c r="E6" s="42">
        <v>369.63</v>
      </c>
      <c r="F6" s="42">
        <v>577.16</v>
      </c>
      <c r="G6" s="6"/>
    </row>
    <row r="7" ht="12.75" customHeight="1">
      <c r="A7" s="41">
        <v>5.0</v>
      </c>
      <c r="B7" s="42">
        <v>3929.43</v>
      </c>
      <c r="C7" s="42">
        <v>654.95</v>
      </c>
      <c r="D7" s="42">
        <v>366.75</v>
      </c>
      <c r="E7" s="42">
        <v>380.5</v>
      </c>
      <c r="F7" s="42">
        <v>594.14</v>
      </c>
      <c r="G7" s="6"/>
    </row>
    <row r="8" ht="12.75" customHeight="1">
      <c r="A8" s="41">
        <v>6.0</v>
      </c>
      <c r="B8" s="42">
        <v>3929.43</v>
      </c>
      <c r="C8" s="42">
        <v>785.94</v>
      </c>
      <c r="D8" s="42">
        <v>377.23</v>
      </c>
      <c r="E8" s="42">
        <v>391.38</v>
      </c>
      <c r="F8" s="42">
        <v>611.11</v>
      </c>
      <c r="G8" s="6"/>
    </row>
    <row r="9" ht="12.75" customHeight="1">
      <c r="A9" s="41">
        <v>7.0</v>
      </c>
      <c r="B9" s="42">
        <v>3929.43</v>
      </c>
      <c r="C9" s="42">
        <v>916.93</v>
      </c>
      <c r="D9" s="42">
        <v>387.71</v>
      </c>
      <c r="E9" s="42">
        <v>402.25</v>
      </c>
      <c r="F9" s="42">
        <v>628.09</v>
      </c>
      <c r="G9" s="6"/>
    </row>
    <row r="10" ht="12.75" customHeight="1">
      <c r="A10" s="41">
        <v>8.0</v>
      </c>
      <c r="B10" s="42">
        <v>3929.43</v>
      </c>
      <c r="C10" s="42">
        <v>1047.92</v>
      </c>
      <c r="D10" s="42">
        <v>398.19</v>
      </c>
      <c r="E10" s="42">
        <v>413.12</v>
      </c>
      <c r="F10" s="42">
        <v>645.06</v>
      </c>
      <c r="G10" s="6"/>
    </row>
    <row r="11" ht="12.75" customHeight="1">
      <c r="A11" s="41">
        <v>9.0</v>
      </c>
      <c r="B11" s="42">
        <v>3929.43</v>
      </c>
      <c r="C11" s="42">
        <v>1178.91</v>
      </c>
      <c r="D11" s="42">
        <v>408.67</v>
      </c>
      <c r="E11" s="42">
        <v>423.99</v>
      </c>
      <c r="F11" s="42">
        <v>662.04</v>
      </c>
      <c r="G11" s="6"/>
    </row>
    <row r="12" ht="12.75" customHeight="1">
      <c r="A12" s="41">
        <v>10.0</v>
      </c>
      <c r="B12" s="42">
        <v>3929.43</v>
      </c>
      <c r="C12" s="42">
        <v>1309.9</v>
      </c>
      <c r="D12" s="42">
        <v>419.15</v>
      </c>
      <c r="E12" s="42">
        <v>434.86</v>
      </c>
      <c r="F12" s="42">
        <v>679.02</v>
      </c>
      <c r="G12" s="6"/>
    </row>
    <row r="13" ht="12.75" customHeight="1">
      <c r="A13" s="41">
        <v>11.0</v>
      </c>
      <c r="B13" s="42">
        <v>3929.43</v>
      </c>
      <c r="C13" s="42">
        <v>1440.89</v>
      </c>
      <c r="D13" s="42">
        <v>429.63</v>
      </c>
      <c r="E13" s="42">
        <v>445.74</v>
      </c>
      <c r="F13" s="42">
        <v>695.99</v>
      </c>
      <c r="G13" s="6"/>
    </row>
    <row r="14" ht="12.75" customHeight="1">
      <c r="A14" s="41">
        <v>12.0</v>
      </c>
      <c r="B14" s="42">
        <v>3929.43</v>
      </c>
      <c r="C14" s="42">
        <v>1571.88</v>
      </c>
      <c r="D14" s="42">
        <v>440.1</v>
      </c>
      <c r="E14" s="42">
        <v>456.61</v>
      </c>
      <c r="F14" s="42">
        <v>712.97</v>
      </c>
      <c r="G14" s="6"/>
    </row>
    <row r="15" ht="12.75" customHeight="1">
      <c r="A15" s="41">
        <v>13.0</v>
      </c>
      <c r="B15" s="42">
        <v>3929.43</v>
      </c>
      <c r="C15" s="42">
        <v>1702.87</v>
      </c>
      <c r="D15" s="42">
        <v>450.58</v>
      </c>
      <c r="E15" s="42">
        <v>467.48</v>
      </c>
      <c r="F15" s="42">
        <v>729.95</v>
      </c>
      <c r="G15" s="6"/>
    </row>
    <row r="16" ht="12.75" customHeight="1">
      <c r="A16" s="41">
        <v>14.0</v>
      </c>
      <c r="B16" s="42">
        <v>3929.43</v>
      </c>
      <c r="C16" s="42">
        <v>1833.86</v>
      </c>
      <c r="D16" s="42">
        <v>461.06</v>
      </c>
      <c r="E16" s="42">
        <v>478.35</v>
      </c>
      <c r="F16" s="42">
        <v>746.92</v>
      </c>
      <c r="G16" s="6"/>
    </row>
    <row r="17" ht="12.75" customHeight="1">
      <c r="A17" s="41">
        <v>15.0</v>
      </c>
      <c r="B17" s="42">
        <v>3929.43</v>
      </c>
      <c r="C17" s="42">
        <v>1964.85</v>
      </c>
      <c r="D17" s="42">
        <v>471.54</v>
      </c>
      <c r="E17" s="42">
        <v>489.23</v>
      </c>
      <c r="F17" s="42">
        <v>763.9</v>
      </c>
      <c r="G17" s="6"/>
    </row>
    <row r="18" ht="12.75" customHeight="1">
      <c r="A18" s="41">
        <v>16.0</v>
      </c>
      <c r="B18" s="42">
        <v>3929.43</v>
      </c>
      <c r="C18" s="42">
        <v>2095.84</v>
      </c>
      <c r="D18" s="42">
        <v>482.02</v>
      </c>
      <c r="E18" s="42">
        <v>500.1</v>
      </c>
      <c r="F18" s="42">
        <v>780.87</v>
      </c>
      <c r="G18" s="6"/>
    </row>
    <row r="19" ht="12.75" customHeight="1">
      <c r="A19" s="41">
        <v>17.0</v>
      </c>
      <c r="B19" s="42">
        <v>3929.43</v>
      </c>
      <c r="C19" s="42">
        <v>2226.83</v>
      </c>
      <c r="D19" s="42">
        <v>492.5</v>
      </c>
      <c r="E19" s="42">
        <v>510.97</v>
      </c>
      <c r="F19" s="42">
        <v>797.85</v>
      </c>
      <c r="G19" s="6"/>
    </row>
    <row r="20" ht="12.75" customHeight="1">
      <c r="A20" s="41">
        <v>18.0</v>
      </c>
      <c r="B20" s="42">
        <v>3929.43</v>
      </c>
      <c r="C20" s="42">
        <v>2357.82</v>
      </c>
      <c r="D20" s="42">
        <v>502.98</v>
      </c>
      <c r="E20" s="42">
        <v>521.84</v>
      </c>
      <c r="F20" s="42">
        <v>814.83</v>
      </c>
      <c r="G20" s="6"/>
    </row>
    <row r="21" ht="12.75" customHeight="1">
      <c r="A21" s="41">
        <v>19.0</v>
      </c>
      <c r="B21" s="42">
        <v>3929.43</v>
      </c>
      <c r="C21" s="42">
        <v>2488.81</v>
      </c>
      <c r="D21" s="42">
        <v>513.46</v>
      </c>
      <c r="E21" s="42">
        <v>532.71</v>
      </c>
      <c r="F21" s="42">
        <v>831.8</v>
      </c>
      <c r="G21" s="6"/>
    </row>
    <row r="22" ht="12.75" customHeight="1">
      <c r="A22" s="41">
        <v>20.0</v>
      </c>
      <c r="B22" s="42">
        <v>3929.43</v>
      </c>
      <c r="C22" s="42">
        <v>2619.8</v>
      </c>
      <c r="D22" s="42">
        <v>523.94</v>
      </c>
      <c r="E22" s="42">
        <v>543.59</v>
      </c>
      <c r="F22" s="42">
        <v>848.78</v>
      </c>
      <c r="G22" s="6"/>
    </row>
    <row r="23" ht="12.75" customHeight="1">
      <c r="B23" s="3"/>
      <c r="C23" s="3"/>
      <c r="D23" s="3"/>
      <c r="E23" s="3"/>
      <c r="G23" s="3"/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6.86"/>
    <col customWidth="1" min="2" max="2" width="17.29"/>
    <col customWidth="1" min="3" max="6" width="8.71"/>
  </cols>
  <sheetData>
    <row r="1" ht="12.75" customHeight="1">
      <c r="A1" s="3"/>
      <c r="B1" s="28" t="s">
        <v>47</v>
      </c>
    </row>
    <row r="2" ht="12.75" customHeight="1">
      <c r="A2" s="3"/>
      <c r="B2" s="28"/>
    </row>
    <row r="3" ht="12.75" customHeight="1">
      <c r="A3" s="43" t="s">
        <v>48</v>
      </c>
      <c r="B3" s="44">
        <v>106.0</v>
      </c>
    </row>
    <row r="4" ht="12.75" customHeight="1">
      <c r="A4" s="43" t="s">
        <v>49</v>
      </c>
      <c r="B4" s="44">
        <v>68.5</v>
      </c>
    </row>
    <row r="5" ht="12.75" customHeight="1">
      <c r="A5" s="43" t="s">
        <v>50</v>
      </c>
      <c r="B5" s="44">
        <v>41.67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ht="12.75" customHeight="1">
      <c r="A6" s="43" t="s">
        <v>51</v>
      </c>
      <c r="B6" s="44">
        <v>58.33</v>
      </c>
    </row>
    <row r="7" ht="12.75" customHeight="1">
      <c r="A7" s="43"/>
      <c r="B7" s="46"/>
    </row>
    <row r="8" ht="12.75" customHeight="1">
      <c r="A8" s="43"/>
      <c r="B8" s="46"/>
    </row>
    <row r="9" ht="12.75" customHeight="1">
      <c r="A9" s="43" t="s">
        <v>52</v>
      </c>
      <c r="B9" s="44">
        <v>717.5</v>
      </c>
    </row>
    <row r="10" ht="12.75" customHeight="1">
      <c r="A10" s="43"/>
      <c r="B10" s="46"/>
    </row>
    <row r="11" ht="12.75" customHeight="1">
      <c r="A11" s="47" t="s">
        <v>53</v>
      </c>
      <c r="B11" s="48">
        <v>1200.0</v>
      </c>
    </row>
    <row r="12" ht="15.75" customHeight="1">
      <c r="A12" s="47" t="s">
        <v>54</v>
      </c>
      <c r="B12" s="49">
        <v>800.0</v>
      </c>
    </row>
    <row r="13" ht="15.75" customHeight="1">
      <c r="A13" s="45"/>
      <c r="B13" s="45"/>
    </row>
    <row r="14" ht="15.75" customHeight="1">
      <c r="A14" s="43" t="s">
        <v>55</v>
      </c>
      <c r="B14" s="50">
        <v>0.012</v>
      </c>
    </row>
    <row r="15" ht="15.75" customHeight="1">
      <c r="A15" s="43" t="s">
        <v>56</v>
      </c>
      <c r="B15" s="51">
        <v>0.18</v>
      </c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drawing r:id="rId1"/>
</worksheet>
</file>